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6060" tabRatio="500"/>
  </bookViews>
  <sheets>
    <sheet name="Fish Tix" sheetId="1" r:id="rId1"/>
    <sheet name="Sheet2" sheetId="2" r:id="rId2"/>
    <sheet name="Sheet3" sheetId="3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E28" i="1"/>
  <c r="H24" i="1"/>
  <c r="I24" i="1"/>
  <c r="J24" i="1"/>
  <c r="G24" i="1"/>
  <c r="Q6" i="1"/>
  <c r="Q7" i="1"/>
  <c r="Q4" i="1"/>
  <c r="Q5" i="1"/>
  <c r="Q11" i="1"/>
  <c r="U11" i="1"/>
  <c r="T11" i="1"/>
  <c r="M11" i="1"/>
  <c r="L11" i="1"/>
  <c r="K11" i="1"/>
  <c r="J11" i="1"/>
  <c r="I11" i="1"/>
  <c r="H11" i="1"/>
  <c r="E11" i="1"/>
  <c r="F11" i="1"/>
  <c r="H37" i="1"/>
  <c r="C37" i="1"/>
  <c r="F6" i="3"/>
  <c r="F18" i="3"/>
  <c r="E18" i="3"/>
  <c r="F19" i="3"/>
  <c r="D6" i="3"/>
  <c r="D11" i="3"/>
  <c r="D13" i="3"/>
  <c r="D18" i="3"/>
  <c r="C18" i="3"/>
  <c r="D19" i="3"/>
  <c r="I6" i="3"/>
  <c r="I7" i="3"/>
  <c r="I8" i="3"/>
  <c r="I9" i="3"/>
  <c r="I10" i="3"/>
  <c r="I11" i="3"/>
  <c r="I12" i="3"/>
  <c r="I13" i="3"/>
  <c r="I18" i="3"/>
  <c r="H6" i="3"/>
  <c r="H7" i="3"/>
  <c r="H8" i="3"/>
  <c r="H9" i="3"/>
  <c r="H10" i="3"/>
  <c r="H11" i="3"/>
  <c r="H12" i="3"/>
  <c r="H13" i="3"/>
  <c r="H18" i="3"/>
  <c r="S11" i="1"/>
  <c r="G11" i="1"/>
</calcChain>
</file>

<file path=xl/sharedStrings.xml><?xml version="1.0" encoding="utf-8"?>
<sst xmlns="http://schemas.openxmlformats.org/spreadsheetml/2006/main" count="83" uniqueCount="60">
  <si>
    <t>Fuel/gals.</t>
  </si>
  <si>
    <t>Groceries/$</t>
  </si>
  <si>
    <t>Kings/lbs</t>
  </si>
  <si>
    <t>Sockeye/lbs</t>
  </si>
  <si>
    <t>Chum/lbs</t>
  </si>
  <si>
    <t>Coho/lbs</t>
  </si>
  <si>
    <t>Pinks/lbs</t>
  </si>
  <si>
    <t>Reds</t>
    <phoneticPr fontId="0" type="noConversion"/>
  </si>
  <si>
    <t>Chums</t>
    <phoneticPr fontId="0" type="noConversion"/>
  </si>
  <si>
    <t>Kings</t>
    <phoneticPr fontId="0" type="noConversion"/>
  </si>
  <si>
    <t>Pinks</t>
    <phoneticPr fontId="0" type="noConversion"/>
  </si>
  <si>
    <t>Silvers</t>
    <phoneticPr fontId="0" type="noConversion"/>
  </si>
  <si>
    <t>Total</t>
  </si>
  <si>
    <t>Fresh Fish Tickets</t>
  </si>
  <si>
    <t>for Year-End Report</t>
  </si>
  <si>
    <t>Reds</t>
  </si>
  <si>
    <t>Kings</t>
  </si>
  <si>
    <t>Day</t>
  </si>
  <si>
    <t>Time</t>
  </si>
  <si>
    <t>number</t>
  </si>
  <si>
    <t>lb</t>
  </si>
  <si>
    <t>TOTAL</t>
  </si>
  <si>
    <t>Ave weight</t>
  </si>
  <si>
    <t>temp checked</t>
  </si>
  <si>
    <t>Acme Totals:</t>
  </si>
  <si>
    <t>Number</t>
  </si>
  <si>
    <t>Deep Sea Salmon</t>
  </si>
  <si>
    <t>Chums</t>
  </si>
  <si>
    <t>Silvers</t>
  </si>
  <si>
    <t>Pinks</t>
  </si>
  <si>
    <t>Total DSS lbs:</t>
  </si>
  <si>
    <t>Total Acme lbs:</t>
  </si>
  <si>
    <t>Notes:</t>
  </si>
  <si>
    <t>Company</t>
  </si>
  <si>
    <t>Tender</t>
  </si>
  <si>
    <t>Acme Seafoods</t>
  </si>
  <si>
    <t>F/V Orca</t>
  </si>
  <si>
    <t>F/V Sunrise</t>
  </si>
  <si>
    <t>F/V Jellyroll</t>
  </si>
  <si>
    <t>Delivery Date</t>
  </si>
  <si>
    <t>Temp 2</t>
  </si>
  <si>
    <t>Temp 3</t>
  </si>
  <si>
    <t>Temp 1</t>
  </si>
  <si>
    <t>Average temp/delivery</t>
  </si>
  <si>
    <t>Crew: Jim off;  Bill on.</t>
  </si>
  <si>
    <t>Price/gal.</t>
  </si>
  <si>
    <t>Fish Tickets 2014</t>
  </si>
  <si>
    <t>Area</t>
  </si>
  <si>
    <t>Cottonwood Point</t>
  </si>
  <si>
    <t>Cape Alice</t>
  </si>
  <si>
    <t>Deep Sea Salmon Totals</t>
  </si>
  <si>
    <t>Year End Totals</t>
  </si>
  <si>
    <t>Totals by Sorted by Company</t>
  </si>
  <si>
    <t>Acme totals</t>
  </si>
  <si>
    <t>DSS totals</t>
  </si>
  <si>
    <t>2. To sort poundage by processor, highlight fish info, paste into new area or sheet, then sort by Column B Company (Data&gt; Sort&gt; Custom). Total each company with auto sum formula (see Formula&gt; Auto Sum). Leave in place, transfer to total sections below, or create a worksheet for each processor/company delivered to.</t>
  </si>
  <si>
    <t>Spurce Pass</t>
  </si>
  <si>
    <t>Spruce Pass</t>
  </si>
  <si>
    <t>Spuce Pass</t>
  </si>
  <si>
    <t>1. List additional deliveries here &amp; add more cells to the auto sum formula in Year End Totals below (green 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</si>
</sst>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[$-409]d\-mmm;@"/>
    <numFmt numFmtId="166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008000"/>
      <name val="Calibri"/>
      <scheme val="minor"/>
    </font>
    <font>
      <b/>
      <sz val="14"/>
      <color theme="1"/>
      <name val="Calibri"/>
      <scheme val="minor"/>
    </font>
    <font>
      <b/>
      <i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/>
    <xf numFmtId="1" fontId="0" fillId="0" borderId="0" xfId="0" applyNumberFormat="1"/>
    <xf numFmtId="1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6" fontId="0" fillId="0" borderId="0" xfId="0" applyNumberFormat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166" fontId="0" fillId="3" borderId="0" xfId="0" applyNumberFormat="1" applyFill="1" applyAlignment="1">
      <alignment wrapText="1"/>
    </xf>
    <xf numFmtId="14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166" fontId="0" fillId="4" borderId="0" xfId="0" applyNumberFormat="1" applyFill="1" applyAlignment="1">
      <alignment wrapText="1"/>
    </xf>
    <xf numFmtId="14" fontId="6" fillId="4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14" fontId="0" fillId="3" borderId="0" xfId="0" applyNumberFormat="1" applyFill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bsite%20fishbiz/fish%20tix%20template/Fish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Fresh fish 14"/>
      <sheetName val="Fresh fish tix"/>
      <sheetName val="SC Sales"/>
      <sheetName val="ASD Sales"/>
      <sheetName val="Kippy personal"/>
      <sheetName val="Galen"/>
      <sheetName val="Rowan"/>
      <sheetName val="Fuel"/>
      <sheetName val="Fish sale pro forma"/>
      <sheetName val="Fresh Pack Supplies"/>
      <sheetName val="Freight Cost"/>
      <sheetName val="Dlg Freight"/>
      <sheetName val="Sheet1"/>
    </sheetNames>
    <sheetDataSet>
      <sheetData sheetId="0" refreshError="1"/>
      <sheetData sheetId="1">
        <row r="25">
          <cell r="K25">
            <v>26.5</v>
          </cell>
        </row>
        <row r="26">
          <cell r="K26">
            <v>51.5</v>
          </cell>
        </row>
        <row r="27">
          <cell r="K27">
            <v>26.5</v>
          </cell>
        </row>
        <row r="28">
          <cell r="K28">
            <v>0</v>
          </cell>
        </row>
        <row r="29">
          <cell r="K29">
            <v>28.5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workbookViewId="0">
      <selection activeCell="G16" sqref="G16"/>
    </sheetView>
  </sheetViews>
  <sheetFormatPr baseColWidth="10" defaultRowHeight="15" x14ac:dyDescent="0"/>
  <cols>
    <col min="1" max="2" width="18.1640625" style="9" customWidth="1"/>
    <col min="3" max="3" width="17.33203125" style="9" customWidth="1"/>
    <col min="4" max="4" width="30.1640625" style="9" customWidth="1"/>
    <col min="5" max="6" width="10.83203125" style="9"/>
    <col min="7" max="7" width="11.5" style="9" customWidth="1"/>
    <col min="8" max="13" width="10.83203125" style="9"/>
    <col min="14" max="14" width="5.6640625" style="9" customWidth="1"/>
    <col min="15" max="15" width="5.5" style="9" customWidth="1"/>
    <col min="16" max="16" width="5.6640625" style="9" customWidth="1"/>
    <col min="17" max="17" width="15.33203125" style="9" customWidth="1"/>
    <col min="18" max="18" width="17.6640625" style="9" customWidth="1"/>
    <col min="19" max="19" width="10.83203125" style="9"/>
    <col min="20" max="20" width="15.33203125" style="9" customWidth="1"/>
    <col min="21" max="16384" width="10.83203125" style="9"/>
  </cols>
  <sheetData>
    <row r="1" spans="1:21" ht="18">
      <c r="A1" s="20" t="s">
        <v>46</v>
      </c>
      <c r="B1" s="10"/>
    </row>
    <row r="3" spans="1:21" s="16" customFormat="1" ht="44">
      <c r="A3" s="16" t="s">
        <v>39</v>
      </c>
      <c r="B3" s="16" t="s">
        <v>33</v>
      </c>
      <c r="C3" s="16" t="s">
        <v>34</v>
      </c>
      <c r="D3" s="16" t="s">
        <v>47</v>
      </c>
      <c r="E3" s="16" t="s">
        <v>2</v>
      </c>
      <c r="F3" s="16" t="s">
        <v>25</v>
      </c>
      <c r="G3" s="16" t="s">
        <v>3</v>
      </c>
      <c r="H3" s="16" t="s">
        <v>25</v>
      </c>
      <c r="I3" s="16" t="s">
        <v>4</v>
      </c>
      <c r="J3" s="16" t="s">
        <v>25</v>
      </c>
      <c r="K3" s="16" t="s">
        <v>5</v>
      </c>
      <c r="L3" s="16" t="s">
        <v>25</v>
      </c>
      <c r="M3" s="16" t="s">
        <v>6</v>
      </c>
      <c r="N3" s="17" t="s">
        <v>42</v>
      </c>
      <c r="O3" s="17" t="s">
        <v>40</v>
      </c>
      <c r="P3" s="17" t="s">
        <v>41</v>
      </c>
      <c r="Q3" s="16" t="s">
        <v>43</v>
      </c>
      <c r="R3" s="16" t="s">
        <v>32</v>
      </c>
      <c r="S3" s="16" t="s">
        <v>0</v>
      </c>
      <c r="T3" s="16" t="s">
        <v>45</v>
      </c>
      <c r="U3" s="16" t="s">
        <v>1</v>
      </c>
    </row>
    <row r="4" spans="1:21" ht="30">
      <c r="A4" s="11">
        <v>42139</v>
      </c>
      <c r="B4" s="11" t="s">
        <v>35</v>
      </c>
      <c r="C4" s="9" t="s">
        <v>38</v>
      </c>
      <c r="D4" s="9" t="s">
        <v>56</v>
      </c>
      <c r="G4" s="9">
        <v>1372</v>
      </c>
      <c r="H4" s="9">
        <v>211</v>
      </c>
      <c r="N4" s="9">
        <v>34</v>
      </c>
      <c r="O4" s="9">
        <v>35</v>
      </c>
      <c r="P4" s="9">
        <v>34</v>
      </c>
      <c r="Q4" s="15">
        <f>AVERAGE(N4:P4)</f>
        <v>34.333333333333336</v>
      </c>
      <c r="R4" s="9" t="s">
        <v>44</v>
      </c>
      <c r="S4" s="9">
        <v>30</v>
      </c>
      <c r="T4" s="9">
        <v>3.9</v>
      </c>
      <c r="U4" s="9">
        <v>15</v>
      </c>
    </row>
    <row r="5" spans="1:21">
      <c r="A5" s="11">
        <v>42140</v>
      </c>
      <c r="B5" s="11" t="s">
        <v>35</v>
      </c>
      <c r="C5" s="9" t="s">
        <v>36</v>
      </c>
      <c r="D5" s="9" t="s">
        <v>48</v>
      </c>
      <c r="G5" s="9">
        <v>799</v>
      </c>
      <c r="H5" s="9">
        <v>123</v>
      </c>
      <c r="N5" s="9">
        <v>35</v>
      </c>
      <c r="O5" s="9">
        <v>38</v>
      </c>
      <c r="P5" s="9">
        <v>37</v>
      </c>
      <c r="Q5" s="15">
        <f>AVERAGE(N5:P5)</f>
        <v>36.666666666666664</v>
      </c>
    </row>
    <row r="6" spans="1:21">
      <c r="A6" s="11">
        <v>42143</v>
      </c>
      <c r="B6" s="11" t="s">
        <v>26</v>
      </c>
      <c r="C6" s="9" t="s">
        <v>37</v>
      </c>
      <c r="D6" s="9" t="s">
        <v>57</v>
      </c>
      <c r="E6" s="9">
        <v>378</v>
      </c>
      <c r="F6" s="9">
        <v>18</v>
      </c>
      <c r="N6" s="9">
        <v>42</v>
      </c>
      <c r="Q6" s="15">
        <f>AVERAGE(N6:P6)</f>
        <v>42</v>
      </c>
    </row>
    <row r="7" spans="1:21">
      <c r="A7" s="11">
        <v>42144</v>
      </c>
      <c r="B7" s="11" t="s">
        <v>35</v>
      </c>
      <c r="C7" s="9" t="s">
        <v>36</v>
      </c>
      <c r="D7" s="9" t="s">
        <v>49</v>
      </c>
      <c r="G7" s="9">
        <v>903</v>
      </c>
      <c r="H7" s="9">
        <v>139</v>
      </c>
      <c r="I7" s="9">
        <v>208</v>
      </c>
      <c r="J7" s="9">
        <v>26</v>
      </c>
      <c r="N7" s="9">
        <v>33</v>
      </c>
      <c r="O7" s="9">
        <v>33</v>
      </c>
      <c r="P7" s="9">
        <v>35</v>
      </c>
      <c r="Q7" s="15">
        <f>AVERAGE(N7:P7)</f>
        <v>33.666666666666664</v>
      </c>
      <c r="S7" s="9">
        <v>110</v>
      </c>
      <c r="T7" s="9">
        <v>4.0999999999999996</v>
      </c>
      <c r="U7" s="9">
        <v>22</v>
      </c>
    </row>
    <row r="8" spans="1:21" s="25" customFormat="1">
      <c r="A8" s="24"/>
      <c r="B8" s="24"/>
      <c r="Q8" s="26"/>
    </row>
    <row r="9" spans="1:21" s="25" customFormat="1" ht="100">
      <c r="A9" s="27"/>
      <c r="B9" s="24"/>
      <c r="D9" s="30" t="s">
        <v>59</v>
      </c>
    </row>
    <row r="10" spans="1:21" s="25" customFormat="1">
      <c r="A10" s="24"/>
      <c r="B10" s="24"/>
    </row>
    <row r="11" spans="1:21" s="22" customFormat="1">
      <c r="A11" s="21" t="s">
        <v>51</v>
      </c>
      <c r="B11" s="21"/>
      <c r="E11" s="22">
        <f>SUM(E4:E10)</f>
        <v>378</v>
      </c>
      <c r="F11" s="22">
        <f>SUM(F4:F10)</f>
        <v>18</v>
      </c>
      <c r="G11" s="22">
        <f>SUM(G4:G7)</f>
        <v>3074</v>
      </c>
      <c r="H11" s="22">
        <f t="shared" ref="H11:M11" si="0">SUM(H4:H10)</f>
        <v>473</v>
      </c>
      <c r="I11" s="22">
        <f t="shared" si="0"/>
        <v>208</v>
      </c>
      <c r="J11" s="22">
        <f t="shared" si="0"/>
        <v>26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Q11" s="23">
        <f>AVERAGE(Q4:Q10)</f>
        <v>36.666666666666664</v>
      </c>
      <c r="S11" s="22">
        <f>SUM(S4:S7)</f>
        <v>140</v>
      </c>
      <c r="T11" s="22">
        <f>AVERAGE(T4:T10)</f>
        <v>4</v>
      </c>
      <c r="U11" s="22">
        <f>SUM(U4:U10)</f>
        <v>37</v>
      </c>
    </row>
    <row r="15" spans="1:21" s="25" customFormat="1"/>
    <row r="16" spans="1:21" s="25" customFormat="1" ht="280">
      <c r="D16" s="30" t="s">
        <v>55</v>
      </c>
    </row>
    <row r="17" spans="1:17" s="25" customFormat="1"/>
    <row r="18" spans="1:17" s="28" customFormat="1"/>
    <row r="19" spans="1:17" s="28" customFormat="1" ht="30">
      <c r="A19" s="29" t="s">
        <v>52</v>
      </c>
    </row>
    <row r="20" spans="1:17" s="28" customFormat="1"/>
    <row r="21" spans="1:17">
      <c r="A21" s="11">
        <v>42139</v>
      </c>
      <c r="B21" s="11" t="s">
        <v>35</v>
      </c>
      <c r="C21" s="9" t="s">
        <v>38</v>
      </c>
      <c r="D21" s="9" t="s">
        <v>58</v>
      </c>
      <c r="G21" s="9">
        <v>1372</v>
      </c>
      <c r="H21" s="9">
        <v>211</v>
      </c>
      <c r="Q21" s="15"/>
    </row>
    <row r="22" spans="1:17">
      <c r="A22" s="11">
        <v>42140</v>
      </c>
      <c r="B22" s="11" t="s">
        <v>35</v>
      </c>
      <c r="C22" s="9" t="s">
        <v>36</v>
      </c>
      <c r="D22" s="9" t="s">
        <v>48</v>
      </c>
      <c r="G22" s="9">
        <v>799</v>
      </c>
      <c r="H22" s="9">
        <v>123</v>
      </c>
      <c r="Q22" s="15"/>
    </row>
    <row r="23" spans="1:17">
      <c r="A23" s="11">
        <v>42144</v>
      </c>
      <c r="B23" s="11" t="s">
        <v>35</v>
      </c>
      <c r="C23" s="9" t="s">
        <v>36</v>
      </c>
      <c r="D23" s="9" t="s">
        <v>49</v>
      </c>
      <c r="G23" s="9">
        <v>903</v>
      </c>
      <c r="H23" s="9">
        <v>139</v>
      </c>
      <c r="I23" s="9">
        <v>208</v>
      </c>
      <c r="J23" s="9">
        <v>26</v>
      </c>
      <c r="Q23" s="15"/>
    </row>
    <row r="24" spans="1:17" s="22" customFormat="1">
      <c r="A24" s="31" t="s">
        <v>53</v>
      </c>
      <c r="B24" s="31"/>
      <c r="G24" s="22">
        <f>SUM(G21:G23)</f>
        <v>3074</v>
      </c>
      <c r="H24" s="22">
        <f>SUM(H21:H23)</f>
        <v>473</v>
      </c>
      <c r="I24" s="22">
        <f>SUM(I21:I23)</f>
        <v>208</v>
      </c>
      <c r="J24" s="22">
        <f>SUM(J21:J23)</f>
        <v>26</v>
      </c>
      <c r="Q24" s="23"/>
    </row>
    <row r="25" spans="1:17">
      <c r="A25" s="11"/>
      <c r="B25" s="11"/>
      <c r="Q25" s="15"/>
    </row>
    <row r="26" spans="1:17">
      <c r="A26" s="11">
        <v>42143</v>
      </c>
      <c r="B26" s="11" t="s">
        <v>26</v>
      </c>
      <c r="C26" s="9" t="s">
        <v>37</v>
      </c>
      <c r="D26" s="9" t="s">
        <v>57</v>
      </c>
      <c r="E26" s="9">
        <v>378</v>
      </c>
      <c r="F26" s="9">
        <v>18</v>
      </c>
      <c r="Q26" s="15"/>
    </row>
    <row r="27" spans="1:17" s="28" customFormat="1"/>
    <row r="28" spans="1:17" s="22" customFormat="1">
      <c r="A28" s="22" t="s">
        <v>54</v>
      </c>
      <c r="E28" s="22">
        <f>SUM(E26:E27)</f>
        <v>378</v>
      </c>
      <c r="F28" s="22">
        <f>SUM(F26:F27)</f>
        <v>18</v>
      </c>
    </row>
    <row r="30" spans="1:17" s="19" customFormat="1" ht="40">
      <c r="A30" s="18" t="s">
        <v>24</v>
      </c>
      <c r="B30" s="18"/>
      <c r="G30" s="18" t="s">
        <v>50</v>
      </c>
      <c r="H30" s="18"/>
    </row>
    <row r="31" spans="1:17">
      <c r="A31" s="9" t="s">
        <v>7</v>
      </c>
      <c r="C31" s="9">
        <v>3074</v>
      </c>
      <c r="G31" s="9" t="s">
        <v>7</v>
      </c>
    </row>
    <row r="32" spans="1:17">
      <c r="A32" s="9" t="s">
        <v>8</v>
      </c>
      <c r="C32" s="9">
        <v>208</v>
      </c>
      <c r="G32" s="9" t="s">
        <v>27</v>
      </c>
    </row>
    <row r="33" spans="1:10">
      <c r="A33" s="9" t="s">
        <v>9</v>
      </c>
      <c r="G33" s="9" t="s">
        <v>16</v>
      </c>
      <c r="H33" s="9">
        <v>378</v>
      </c>
    </row>
    <row r="34" spans="1:10">
      <c r="A34" s="9" t="s">
        <v>11</v>
      </c>
      <c r="G34" s="9" t="s">
        <v>28</v>
      </c>
    </row>
    <row r="35" spans="1:10">
      <c r="A35" s="9" t="s">
        <v>10</v>
      </c>
      <c r="G35" s="9" t="s">
        <v>29</v>
      </c>
    </row>
    <row r="37" spans="1:10" ht="27">
      <c r="A37" s="12" t="s">
        <v>31</v>
      </c>
      <c r="B37" s="12"/>
      <c r="C37" s="9">
        <f>SUM(C31:C36)</f>
        <v>3282</v>
      </c>
      <c r="G37" s="13" t="s">
        <v>30</v>
      </c>
      <c r="H37" s="13">
        <f>SUM(H31:H36)</f>
        <v>378</v>
      </c>
    </row>
    <row r="38" spans="1:10">
      <c r="I38" s="14"/>
      <c r="J38" s="14"/>
    </row>
    <row r="39" spans="1:10">
      <c r="I39" s="14"/>
      <c r="J39" s="14"/>
    </row>
    <row r="40" spans="1:10">
      <c r="I40" s="14"/>
      <c r="J40" s="14"/>
    </row>
  </sheetData>
  <sortState ref="A19:U22">
    <sortCondition ref="B19:B2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" workbookViewId="0">
      <selection activeCell="A11" sqref="A1:XFD1048576"/>
    </sheetView>
  </sheetViews>
  <sheetFormatPr baseColWidth="10" defaultRowHeight="15" x14ac:dyDescent="0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6" sqref="G6"/>
    </sheetView>
  </sheetViews>
  <sheetFormatPr baseColWidth="10" defaultColWidth="12.83203125" defaultRowHeight="15" x14ac:dyDescent="0"/>
  <cols>
    <col min="2" max="2" width="7.1640625" customWidth="1"/>
    <col min="3" max="3" width="9" customWidth="1"/>
    <col min="4" max="4" width="14.6640625" bestFit="1" customWidth="1"/>
  </cols>
  <sheetData>
    <row r="1" spans="1:12" s="1" customFormat="1" ht="13">
      <c r="A1" s="1" t="s">
        <v>13</v>
      </c>
    </row>
    <row r="2" spans="1:12" s="1" customFormat="1" ht="13">
      <c r="A2" s="1" t="s">
        <v>14</v>
      </c>
    </row>
    <row r="3" spans="1:12" s="1" customFormat="1" ht="13">
      <c r="A3" s="2">
        <v>42004</v>
      </c>
    </row>
    <row r="4" spans="1:12" s="1" customFormat="1" ht="13">
      <c r="C4" s="3" t="s">
        <v>15</v>
      </c>
      <c r="D4" s="3"/>
      <c r="E4" s="3" t="s">
        <v>16</v>
      </c>
      <c r="F4" s="3"/>
      <c r="G4" s="3"/>
      <c r="H4" s="3" t="s">
        <v>12</v>
      </c>
      <c r="I4" s="3"/>
      <c r="J4" s="3"/>
      <c r="K4" s="3"/>
    </row>
    <row r="5" spans="1:12" s="1" customFormat="1" ht="13">
      <c r="A5" s="1" t="s">
        <v>17</v>
      </c>
      <c r="B5" s="1" t="s">
        <v>18</v>
      </c>
      <c r="C5" s="4" t="s">
        <v>19</v>
      </c>
      <c r="D5" s="4" t="s">
        <v>20</v>
      </c>
      <c r="E5" s="4" t="s">
        <v>19</v>
      </c>
      <c r="F5" s="4" t="s">
        <v>20</v>
      </c>
      <c r="G5" s="4" t="s">
        <v>23</v>
      </c>
      <c r="H5" s="4" t="s">
        <v>19</v>
      </c>
      <c r="I5" s="4" t="s">
        <v>20</v>
      </c>
      <c r="J5" s="4"/>
      <c r="K5" s="4"/>
      <c r="L5" s="4"/>
    </row>
    <row r="6" spans="1:12">
      <c r="A6" s="5">
        <v>41814</v>
      </c>
      <c r="B6">
        <v>1730</v>
      </c>
      <c r="C6">
        <v>25</v>
      </c>
      <c r="D6" s="6">
        <f>SUM('[1]Fresh fish 14'!K25:K29)/0.845</f>
        <v>157.39644970414201</v>
      </c>
      <c r="E6">
        <v>4</v>
      </c>
      <c r="F6" s="6">
        <f>53.5/0.845</f>
        <v>63.31360946745562</v>
      </c>
      <c r="H6">
        <f>C6+E6</f>
        <v>29</v>
      </c>
      <c r="I6" s="6">
        <f>D6+F6</f>
        <v>220.71005917159763</v>
      </c>
    </row>
    <row r="7" spans="1:12">
      <c r="A7" s="5">
        <v>41815</v>
      </c>
      <c r="B7">
        <v>0</v>
      </c>
      <c r="H7">
        <f t="shared" ref="H7:I13" si="0">C7+E7</f>
        <v>0</v>
      </c>
      <c r="I7" s="6">
        <f t="shared" si="0"/>
        <v>0</v>
      </c>
    </row>
    <row r="8" spans="1:12">
      <c r="A8" s="5">
        <v>41816</v>
      </c>
      <c r="B8">
        <v>0</v>
      </c>
      <c r="H8">
        <f t="shared" si="0"/>
        <v>0</v>
      </c>
      <c r="I8" s="6">
        <f t="shared" si="0"/>
        <v>0</v>
      </c>
    </row>
    <row r="9" spans="1:12">
      <c r="A9" s="5">
        <v>41817</v>
      </c>
      <c r="B9">
        <v>0</v>
      </c>
      <c r="H9">
        <f t="shared" si="0"/>
        <v>0</v>
      </c>
      <c r="I9" s="6">
        <f t="shared" si="0"/>
        <v>0</v>
      </c>
    </row>
    <row r="10" spans="1:12">
      <c r="A10" s="5">
        <v>41818</v>
      </c>
      <c r="E10">
        <v>3</v>
      </c>
      <c r="F10">
        <v>58</v>
      </c>
      <c r="H10">
        <f t="shared" si="0"/>
        <v>3</v>
      </c>
      <c r="I10" s="6">
        <f t="shared" si="0"/>
        <v>58</v>
      </c>
    </row>
    <row r="11" spans="1:12">
      <c r="A11" s="5">
        <v>41819</v>
      </c>
      <c r="B11">
        <v>2015</v>
      </c>
      <c r="C11">
        <v>30</v>
      </c>
      <c r="D11" s="6">
        <f>177/0.845</f>
        <v>209.46745562130178</v>
      </c>
      <c r="H11">
        <f t="shared" si="0"/>
        <v>30</v>
      </c>
      <c r="I11" s="6">
        <f t="shared" si="0"/>
        <v>209.46745562130178</v>
      </c>
    </row>
    <row r="12" spans="1:12">
      <c r="A12" s="5">
        <v>41820</v>
      </c>
      <c r="H12">
        <f t="shared" si="0"/>
        <v>0</v>
      </c>
      <c r="I12" s="6">
        <f t="shared" si="0"/>
        <v>0</v>
      </c>
    </row>
    <row r="13" spans="1:12">
      <c r="A13" s="5">
        <v>41821</v>
      </c>
      <c r="B13">
        <v>1900</v>
      </c>
      <c r="C13">
        <v>17</v>
      </c>
      <c r="D13" s="6">
        <f>87.5/0.845</f>
        <v>103.55029585798817</v>
      </c>
      <c r="H13">
        <f t="shared" si="0"/>
        <v>17</v>
      </c>
      <c r="I13" s="6">
        <f t="shared" si="0"/>
        <v>103.55029585798817</v>
      </c>
    </row>
    <row r="14" spans="1:12">
      <c r="A14" s="5">
        <v>41822</v>
      </c>
    </row>
    <row r="15" spans="1:12">
      <c r="A15" s="5">
        <v>41823</v>
      </c>
    </row>
    <row r="16" spans="1:12">
      <c r="A16" s="5"/>
    </row>
    <row r="17" spans="1:9">
      <c r="A17" s="5"/>
    </row>
    <row r="18" spans="1:9" s="1" customFormat="1" ht="13">
      <c r="A18" s="1" t="s">
        <v>21</v>
      </c>
      <c r="C18" s="7">
        <f>SUM(C6:C17)</f>
        <v>72</v>
      </c>
      <c r="D18" s="7">
        <f t="shared" ref="D18:F18" si="1">SUM(D6:D17)</f>
        <v>470.41420118343194</v>
      </c>
      <c r="E18" s="7">
        <f t="shared" si="1"/>
        <v>7</v>
      </c>
      <c r="F18" s="7">
        <f t="shared" si="1"/>
        <v>121.31360946745562</v>
      </c>
      <c r="G18" s="7"/>
      <c r="H18" s="7">
        <f t="shared" ref="H18:I18" si="2">SUM(H6:H17)</f>
        <v>79</v>
      </c>
      <c r="I18" s="7">
        <f t="shared" si="2"/>
        <v>591.72781065088759</v>
      </c>
    </row>
    <row r="19" spans="1:9" s="1" customFormat="1" ht="13">
      <c r="A19" s="1" t="s">
        <v>22</v>
      </c>
      <c r="D19" s="8">
        <f>D18/C18</f>
        <v>6.5335305719921104</v>
      </c>
      <c r="E19" s="8"/>
      <c r="F19" s="8">
        <f>F18/E18</f>
        <v>17.330515638207945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Fish Tix</vt:lpstr>
      <vt:lpstr>Sheet2</vt:lpstr>
      <vt:lpstr>Sheet3</vt:lpstr>
    </vt:vector>
  </TitlesOfParts>
  <Company>UAF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Torie Baker</dc:creator>
  <cp:lastModifiedBy>Torie Baker</cp:lastModifiedBy>
  <dcterms:created xsi:type="dcterms:W3CDTF">2015-07-31T19:27:20Z</dcterms:created>
  <dcterms:modified xsi:type="dcterms:W3CDTF">2015-10-13T23:58:35Z</dcterms:modified>
</cp:coreProperties>
</file>